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C743047C-4D48-4095-A5B4-1E856BAE4851}" xr6:coauthVersionLast="36" xr6:coauthVersionMax="36" xr10:uidLastSave="{00000000-0000-0000-0000-000000000000}"/>
  <bookViews>
    <workbookView xWindow="0" yWindow="0" windowWidth="28800" windowHeight="1233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">ESF!$A$1:$I$171</definedName>
  </definedNames>
  <calcPr calcId="191029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<sst xmlns="http://schemas.openxmlformats.org/spreadsheetml/2006/main" count="894" uniqueCount="630">
  <si>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</si>
  <si>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</si>
  <si>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</si>
  <si>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</si>
  <si>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</si>
  <si>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</si>
  <si>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</si>
  <si>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</si>
  <si>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</si>
  <si>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</si>
  <si>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</si>
  <si>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</si>
  <si>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</si>
  <si>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</si>
  <si>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</si>
  <si>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</si>
  <si>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</si>
  <si>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</si>
  <si>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</si>
  <si>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</si>
  <si>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</si>
  <si>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</si>
  <si>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</si>
  <si>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</si>
  <si>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</si>
  <si>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</si>
  <si>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</si>
  <si>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</si>
  <si>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</si>
  <si>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</si>
  <si>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</si>
  <si>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</si>
  <si>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</si>
  <si>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</si>
  <si>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</si>
  <si>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</si>
  <si>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</si>
  <si>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</si>
  <si>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</si>
  <si>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</si>
  <si>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</si>
  <si>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</si>
  <si>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</si>
  <si>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</si>
  <si>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</si>
  <si>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</si>
  <si>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</si>
  <si>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</si>
  <si>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</si>
  <si>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</si>
  <si>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</si>
  <si>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</si>
  <si>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</si>
  <si>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</si>
  <si>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</si>
  <si>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</si>
  <si>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</si>
  <si>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</si>
  <si>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</si>
  <si>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</si>
  <si>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</si>
  <si>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</si>
  <si>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</si>
  <si>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</si>
  <si>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</si>
  <si>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</si>
  <si>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</si>
  <si>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</si>
  <si>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</si>
  <si>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</si>
  <si>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</si>
  <si>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</si>
  <si>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</si>
  <si>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</si>
  <si>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</si>
  <si>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</si>
  <si>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</si>
  <si>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</si>
  <si>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</si>
  <si>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</si>
  <si>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</si>
  <si>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</si>
  <si>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</si>
  <si>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</si>
  <si>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</si>
  <si>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</si>
  <si>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</si>
  <si>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</si>
  <si>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</si>
  <si>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</si>
  <si>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</si>
  <si>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</si>
  <si>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</si>
  <si>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</si>
  <si>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</si>
  <si>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</si>
  <si>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</si>
  <si>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</si>
  <si>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</si>
  <si>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</si>
  <si>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</si>
  <si>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</si>
  <si>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</si>
  <si>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</si>
  <si>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</si>
  <si>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</si>
  <si>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</si>
  <si>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</si>
  <si>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</si>
  <si>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</si>
  <si>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</si>
  <si>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</si>
  <si>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</si>
  <si>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</si>
  <si>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</si>
  <si>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</si>
  <si>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</si>
  <si>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</si>
  <si>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</si>
  <si>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</si>
  <si>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</si>
  <si>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</si>
  <si>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</si>
  <si>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</si>
  <si>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</si>
  <si>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</si>
  <si>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</si>
  <si>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</si>
  <si>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</si>
  <si>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</si>
  <si>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</si>
  <si>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</si>
  <si>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</si>
  <si>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</si>
  <si>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</si>
  <si>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</si>
  <si>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</si>
  <si>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</si>
  <si>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</si>
  <si>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</si>
  <si>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</si>
  <si>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</si>
  <si>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</si>
  <si>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</si>
  <si>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</si>
  <si>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</si>
  <si>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</si>
  <si>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</si>
  <si>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</si>
  <si>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</si>
  <si>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</si>
  <si>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</si>
  <si>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</si>
  <si>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</si>
  <si>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</si>
  <si>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</si>
  <si>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</si>
  <si>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</si>
  <si>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</si>
  <si>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</si>
  <si>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</si>
  <si>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</si>
  <si>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</si>
  <si>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</si>
  <si>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</si>
  <si>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</si>
  <si>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</si>
  <si>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</si>
  <si>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</si>
  <si>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</si>
  <si>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</si>
  <si>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</si>
  <si>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</si>
  <si>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</si>
  <si>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</si>
  <si>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</si>
  <si>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</si>
  <si>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</si>
  <si>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</si>
  <si>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</si>
  <si>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</si>
  <si>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</si>
  <si>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</si>
  <si>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</si>
  <si>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</si>
  <si>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</si>
  <si>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</si>
  <si>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</si>
  <si>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</si>
  <si>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</si>
  <si>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</si>
  <si>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</si>
  <si>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</si>
  <si>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</si>
  <si>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</si>
  <si>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</si>
  <si>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</si>
  <si>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</si>
  <si>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</si>
  <si>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</si>
  <si>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</si>
  <si>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</si>
  <si>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</si>
  <si>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</si>
  <si>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</si>
  <si>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</si>
  <si>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</si>
  <si>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</si>
  <si>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</si>
  <si>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</si>
  <si>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</si>
  <si>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</si>
  <si>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</si>
  <si>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</si>
  <si>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</si>
  <si>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</si>
  <si>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</si>
  <si>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</si>
  <si>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</si>
  <si>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</si>
  <si>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</si>
  <si>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</si>
  <si>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</si>
  <si>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</si>
  <si>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</si>
  <si>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</si>
  <si>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</si>
  <si>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</si>
  <si>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</si>
  <si>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</si>
  <si>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</si>
  <si>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</si>
  <si>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</si>
  <si>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</si>
  <si>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</si>
  <si>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</si>
  <si>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</si>
  <si>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</si>
  <si>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</si>
  <si>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</si>
  <si>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</si>
  <si>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</si>
  <si>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</si>
  <si>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</si>
  <si>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</si>
  <si>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</si>
  <si>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</si>
  <si>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</si>
  <si>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</si>
  <si>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</si>
  <si>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</si>
  <si>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</si>
  <si>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</si>
  <si>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</si>
  <si>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</si>
  <si>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</si>
  <si>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</si>
  <si>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</si>
  <si>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</si>
  <si>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</si>
  <si>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</si>
  <si>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</si>
  <si>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</si>
  <si>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</si>
  <si>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</si>
  <si>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</si>
  <si>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</si>
  <si>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</si>
  <si>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</si>
  <si>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</si>
  <si>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</si>
  <si>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</si>
  <si>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</si>
  <si>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</si>
  <si>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</si>
  <si>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</si>
  <si>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</si>
  <si>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</si>
  <si>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</si>
  <si>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</si>
  <si>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</si>
  <si>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</si>
  <si>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</si>
  <si>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</si>
  <si>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</si>
  <si>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</si>
  <si>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</si>
  <si>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</si>
  <si>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</si>
  <si>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</si>
  <si>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</si>
  <si>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</si>
  <si>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</si>
  <si>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</si>
  <si>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</si>
  <si>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</si>
  <si>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</si>
  <si>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</si>
  <si>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</si>
  <si>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</si>
  <si>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</si>
  <si>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</si>
  <si>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</si>
  <si>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</si>
  <si>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</si>
  <si>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</si>
  <si>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</si>
  <si>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</si>
  <si>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</si>
  <si>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</si>
  <si>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</si>
  <si>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</si>
  <si>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</si>
  <si>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</si>
  <si>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</si>
  <si>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</si>
  <si>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</si>
  <si>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</si>
  <si>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</si>
  <si>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</si>
  <si>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</si>
  <si>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</si>
  <si>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</si>
  <si>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</si>
  <si>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</si>
  <si>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</si>
  <si>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</si>
  <si>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</si>
  <si>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</si>
  <si>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</si>
  <si>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</si>
  <si>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</si>
  <si>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</si>
  <si>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</si>
  <si>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</si>
  <si>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</si>
  <si>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</si>
  <si>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</si>
  <si>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</si>
  <si>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</si>
  <si>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</si>
  <si>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</si>
  <si>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</si>
  <si>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</si>
  <si>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</si>
  <si>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</si>
  <si>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</si>
  <si>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</si>
  <si>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</si>
  <si>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</si>
  <si>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</si>
  <si>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</si>
  <si>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</si>
  <si>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</si>
  <si>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</si>
  <si>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</si>
  <si>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</si>
  <si>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</si>
  <si>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</si>
  <si>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</si>
  <si>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</si>
  <si>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</si>
  <si>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</si>
  <si>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</si>
  <si>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</si>
  <si>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</si>
  <si>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</si>
  <si>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</si>
  <si>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</si>
  <si>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</si>
  <si>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</si>
  <si>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</si>
  <si>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</si>
  <si>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</si>
  <si>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</si>
  <si>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</si>
  <si>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</si>
  <si>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</si>
  <si>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</si>
  <si>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</si>
  <si>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</si>
  <si>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</si>
  <si>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</si>
  <si>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</si>
  <si>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</si>
  <si>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</si>
  <si>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</si>
  <si>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</si>
  <si>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</si>
  <si>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</si>
  <si>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</si>
  <si>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</si>
  <si>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</si>
  <si>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</si>
  <si>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</si>
  <si>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</si>
  <si>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</si>
  <si>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</si>
  <si>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</si>
  <si>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</si>
  <si>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</si>
  <si>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</si>
  <si>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</si>
  <si>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</si>
  <si>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</si>
  <si>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</si>
  <si>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</si>
  <si>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</si>
  <si>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</si>
  <si>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</si>
  <si>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</si>
  <si>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</si>
  <si>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</si>
  <si>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</si>
  <si>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</si>
  <si>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</si>
  <si>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</si>
  <si>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</si>
  <si>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</si>
  <si>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</si>
  <si>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</si>
  <si>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</si>
  <si>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</si>
  <si>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</si>
  <si>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</si>
  <si>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</si>
  <si>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</si>
  <si>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</si>
  <si>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</si>
  <si>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</si>
  <si>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</si>
  <si>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</si>
  <si>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</si>
  <si>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</si>
  <si>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</si>
  <si>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</si>
  <si>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</si>
  <si>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</si>
  <si>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</si>
  <si>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</si>
  <si>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</si>
  <si>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</si>
  <si>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</si>
  <si>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</si>
  <si>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</si>
  <si>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</si>
  <si>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</si>
  <si>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</si>
  <si>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</si>
  <si>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</si>
  <si>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</si>
  <si>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</si>
  <si>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</si>
  <si>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</si>
  <si>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</si>
  <si>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</si>
  <si>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</si>
  <si>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</si>
  <si>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</si>
  <si>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</si>
  <si>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</si>
  <si>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</si>
  <si>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</si>
  <si>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</si>
  <si>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</si>
  <si>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</si>
  <si>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</si>
  <si>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</si>
  <si>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</si>
  <si>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</si>
  <si>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</si>
  <si>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</si>
  <si>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</si>
  <si>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</si>
  <si>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</si>
  <si>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</si>
  <si>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</si>
  <si>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</si>
  <si>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</si>
  <si>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</si>
  <si>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</si>
  <si>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</si>
  <si>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</si>
  <si>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</si>
  <si>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</si>
  <si>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</si>
  <si>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</si>
  <si>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</si>
  <si>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</si>
  <si>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</si>
  <si>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</si>
  <si>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</si>
  <si>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</si>
  <si>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</si>
  <si>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</si>
  <si>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</si>
  <si>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</si>
  <si>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</si>
  <si>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</si>
  <si>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</si>
  <si>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</si>
  <si>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</si>
  <si>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</si>
  <si>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</si>
  <si>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</si>
  <si>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</si>
  <si>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</si>
  <si>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</si>
  <si>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</si>
  <si>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</si>
  <si>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</si>
  <si>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</si>
  <si>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</si>
  <si>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</si>
  <si>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</si>
  <si>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</si>
  <si>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</si>
  <si>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</si>
  <si>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</si>
  <si>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</si>
  <si>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</si>
  <si>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</si>
  <si>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</si>
  <si>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</si>
  <si>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</si>
  <si>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</si>
  <si>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</si>
  <si>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</si>
  <si>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</si>
  <si>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</si>
  <si>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</si>
  <si>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</si>
  <si>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</si>
  <si>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</si>
  <si>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</si>
  <si>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</si>
  <si>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</si>
  <si>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</si>
  <si>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</si>
  <si>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</si>
  <si>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</si>
  <si>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</si>
  <si>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</si>
  <si>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</si>
  <si>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</si>
  <si>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</si>
  <si>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</si>
  <si>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</si>
  <si>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</si>
  <si>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</si>
  <si>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</si>
  <si>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</si>
  <si>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</si>
  <si>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</si>
  <si>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</si>
  <si>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</si>
  <si>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</si>
  <si>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</si>
  <si>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</si>
  <si>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</si>
  <si>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</si>
  <si>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</si>
  <si>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</si>
  <si>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</si>
  <si>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</si>
  <si>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</si>
  <si>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</si>
  <si>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</si>
  <si>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</si>
  <si>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</si>
  <si>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</si>
  <si>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</si>
  <si>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</si>
  <si>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</si>
  <si>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</si>
  <si>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</si>
  <si>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</si>
  <si>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</si>
  <si>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</si>
  <si>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</si>
  <si>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</si>
  <si>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</si>
  <si>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</si>
  <si>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</si>
  <si>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</si>
  <si>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</si>
  <si>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</si>
  <si>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</si>
  <si>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</si>
  <si>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</si>
  <si>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</si>
  <si>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</si>
  <si>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</si>
  <si>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</si>
  <si>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</si>
  <si>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</si>
  <si>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</si>
  <si>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</si>
  <si>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</si>
  <si>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</si>
  <si>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</si>
  <si>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</si>
  <si>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</si>
  <si>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</si>
  <si>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</si>
  <si>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</si>
  <si>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</si>
  <si>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</si>
  <si>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</si>
  <si>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</si>
  <si>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</si>
  <si>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</si>
  <si>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</si>
  <si>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</si>
  <si>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</si>
  <si>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</si>
  <si>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</si>
  <si>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</si>
  <si>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</si>
  <si>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</si>
  <si>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</si>
  <si>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</si>
  <si>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</si>
  <si>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</si>
  <si>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</si>
  <si>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</si>
  <si>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</si>
  <si>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San Felipe</t>
  </si>
  <si>
    <t>Correspondiente del 1 de Enero AL 31 DE DICIEMBRE DEL 2021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</si>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</sst>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</xdr:rowOff>
    </xdr:from>
    <xdr:to>
      <xdr:col>3</xdr:col>
      <xdr:colOff>504825</xdr:colOff>
      <xdr:row>44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BDA659-12C9-4C50-A801-93B1FD08722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905" b="30876"/>
        <a:stretch/>
      </xdr:blipFill>
      <xdr:spPr>
        <a:xfrm>
          <a:off x="0" y="6486526"/>
          <a:ext cx="6943725" cy="24764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150</xdr:row>
      <xdr:rowOff>85725</xdr:rowOff>
    </xdr:from>
    <xdr:to>
      <xdr:col>7</xdr:col>
      <xdr:colOff>628650</xdr:colOff>
      <xdr:row>154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88F305-C397-4106-BA22-D740D62B14D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905" b="30876"/>
        <a:stretch/>
      </xdr:blipFill>
      <xdr:spPr>
        <a:xfrm>
          <a:off x="1066800" y="21802725"/>
          <a:ext cx="11401425" cy="5524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223</xdr:row>
      <xdr:rowOff>123825</xdr:rowOff>
    </xdr:from>
    <xdr:to>
      <xdr:col>3</xdr:col>
      <xdr:colOff>695325</xdr:colOff>
      <xdr:row>225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794" b="31275"/>
        <a:stretch/>
      </xdr:blipFill>
      <xdr:spPr>
        <a:xfrm>
          <a:off x="590551" y="34270950"/>
          <a:ext cx="7353299" cy="276226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30</xdr:row>
      <xdr:rowOff>28575</xdr:rowOff>
    </xdr:from>
    <xdr:to>
      <xdr:col>4</xdr:col>
      <xdr:colOff>590550</xdr:colOff>
      <xdr:row>32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478" b="30741"/>
        <a:stretch/>
      </xdr:blipFill>
      <xdr:spPr>
        <a:xfrm>
          <a:off x="409576" y="4600575"/>
          <a:ext cx="6696074" cy="304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79376</xdr:colOff>
      <xdr:row>81</xdr:row>
      <xdr:rowOff>12700</xdr:rowOff>
    </xdr:from>
    <xdr:to>
      <xdr:col>4</xdr:col>
      <xdr:colOff>352426</xdr:colOff>
      <xdr:row>83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970" b="30827"/>
        <a:stretch/>
      </xdr:blipFill>
      <xdr:spPr>
        <a:xfrm>
          <a:off x="79376" y="11871325"/>
          <a:ext cx="7283450" cy="3016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85724</xdr:rowOff>
    </xdr:from>
    <xdr:to>
      <xdr:col>2</xdr:col>
      <xdr:colOff>1028700</xdr:colOff>
      <xdr:row>24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095" b="31390"/>
        <a:stretch/>
      </xdr:blipFill>
      <xdr:spPr>
        <a:xfrm>
          <a:off x="114300" y="3428999"/>
          <a:ext cx="5343525" cy="47625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39</xdr:row>
      <xdr:rowOff>142874</xdr:rowOff>
    </xdr:from>
    <xdr:to>
      <xdr:col>2</xdr:col>
      <xdr:colOff>609600</xdr:colOff>
      <xdr:row>41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3" t="65892" r="50559" b="31229"/>
        <a:stretch/>
      </xdr:blipFill>
      <xdr:spPr>
        <a:xfrm>
          <a:off x="1" y="6000749"/>
          <a:ext cx="5000624" cy="26670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51</xdr:row>
      <xdr:rowOff>66675</xdr:rowOff>
    </xdr:from>
    <xdr:to>
      <xdr:col>5</xdr:col>
      <xdr:colOff>190500</xdr:colOff>
      <xdr:row>53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3" t="65892" r="50847" b="31330"/>
        <a:stretch/>
      </xdr:blipFill>
      <xdr:spPr>
        <a:xfrm>
          <a:off x="828675" y="7639050"/>
          <a:ext cx="8924925" cy="247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tabSelected="1" zoomScale="130" zoomScaleNormal="13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627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629</v>
      </c>
    </row>
    <row r="3" spans="1:5" ht="18.95" customHeight="1" x14ac:dyDescent="0.2">
      <c r="A3" s="141" t="s">
        <v>628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zoomScale="140" zoomScaleNormal="140" workbookViewId="0">
      <selection activeCell="B29" sqref="B29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627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628</v>
      </c>
      <c r="B3" s="149"/>
      <c r="C3" s="150"/>
    </row>
    <row r="4" spans="1:3" s="42" customFormat="1" ht="18" customHeight="1" x14ac:dyDescent="0.2">
      <c r="A4" s="151" t="s">
        <v>623</v>
      </c>
      <c r="B4" s="152"/>
      <c r="C4" s="153"/>
    </row>
    <row r="5" spans="1:3" s="40" customFormat="1" x14ac:dyDescent="0.2">
      <c r="A5" s="60" t="s">
        <v>529</v>
      </c>
      <c r="B5" s="60"/>
      <c r="C5" s="61">
        <v>504287996.62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504287996.62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zoomScaleNormal="100" workbookViewId="0">
      <selection activeCell="A2" sqref="A2:C2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627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628</v>
      </c>
      <c r="B3" s="158"/>
      <c r="C3" s="159"/>
    </row>
    <row r="4" spans="1:3" s="44" customFormat="1" x14ac:dyDescent="0.2">
      <c r="A4" s="151" t="s">
        <v>623</v>
      </c>
      <c r="B4" s="152"/>
      <c r="C4" s="153"/>
    </row>
    <row r="5" spans="1:3" x14ac:dyDescent="0.2">
      <c r="A5" s="91" t="s">
        <v>542</v>
      </c>
      <c r="B5" s="60"/>
      <c r="C5" s="84">
        <v>462651366.05000001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217536214.63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959518.98</v>
      </c>
    </row>
    <row r="11" spans="1:3" x14ac:dyDescent="0.2">
      <c r="A11" s="100">
        <v>2.4</v>
      </c>
      <c r="B11" s="83" t="s">
        <v>241</v>
      </c>
      <c r="C11" s="93">
        <v>150092.01</v>
      </c>
    </row>
    <row r="12" spans="1:3" x14ac:dyDescent="0.2">
      <c r="A12" s="100">
        <v>2.5</v>
      </c>
      <c r="B12" s="83" t="s">
        <v>242</v>
      </c>
      <c r="C12" s="93">
        <v>17445</v>
      </c>
    </row>
    <row r="13" spans="1:3" x14ac:dyDescent="0.2">
      <c r="A13" s="100">
        <v>2.6</v>
      </c>
      <c r="B13" s="83" t="s">
        <v>243</v>
      </c>
      <c r="C13" s="93">
        <v>7544506.6900000004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974905.1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85000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206118801.40000001</v>
      </c>
    </row>
    <row r="20" spans="1:3" x14ac:dyDescent="0.2">
      <c r="A20" s="100" t="s">
        <v>576</v>
      </c>
      <c r="B20" s="83" t="s">
        <v>547</v>
      </c>
      <c r="C20" s="93">
        <v>1685945.45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120192782.63</v>
      </c>
    </row>
    <row r="31" spans="1:3" x14ac:dyDescent="0.2">
      <c r="A31" s="100" t="s">
        <v>564</v>
      </c>
      <c r="B31" s="83" t="s">
        <v>442</v>
      </c>
      <c r="C31" s="93">
        <v>12081507.630000001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108111275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365307934.05000001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9"/>
  <sheetViews>
    <sheetView zoomScaleNormal="100" workbookViewId="0">
      <selection activeCell="B81" sqref="B8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627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624</v>
      </c>
      <c r="B2" s="160"/>
      <c r="C2" s="160"/>
      <c r="D2" s="160"/>
      <c r="E2" s="160"/>
      <c r="F2" s="160"/>
      <c r="G2" s="16" t="s">
        <v>618</v>
      </c>
      <c r="H2" s="30" t="str">
        <f>'Notas a los Edos Financieros'!E2</f>
        <v>ANUAL</v>
      </c>
    </row>
    <row r="3" spans="1:10" ht="18.95" customHeight="1" x14ac:dyDescent="0.2">
      <c r="A3" s="161" t="s">
        <v>628</v>
      </c>
      <c r="B3" s="162"/>
      <c r="C3" s="162"/>
      <c r="D3" s="162"/>
      <c r="E3" s="162"/>
      <c r="F3" s="162"/>
      <c r="G3" s="16" t="s">
        <v>619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232725.8</v>
      </c>
      <c r="E23" s="36">
        <v>-38781</v>
      </c>
      <c r="F23" s="36">
        <f t="shared" si="0"/>
        <v>193944.8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38781</v>
      </c>
      <c r="E24" s="36">
        <v>-232725.8</v>
      </c>
      <c r="F24" s="36">
        <f t="shared" si="0"/>
        <v>-193944.8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625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626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view="pageBreakPreview" zoomScaleNormal="106" zoomScaleSheetLayoutView="100" workbookViewId="0">
      <selection activeCell="A2" sqref="A2:F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627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617</v>
      </c>
      <c r="B2" s="143"/>
      <c r="C2" s="143"/>
      <c r="D2" s="143"/>
      <c r="E2" s="143"/>
      <c r="F2" s="143"/>
      <c r="G2" s="16" t="s">
        <v>618</v>
      </c>
      <c r="H2" s="27" t="str">
        <f>'Notas a los Edos Financieros'!E2</f>
        <v>ANUAL</v>
      </c>
    </row>
    <row r="3" spans="1:8" s="18" customFormat="1" ht="18.95" customHeight="1" x14ac:dyDescent="0.25">
      <c r="A3" s="142" t="s">
        <v>628</v>
      </c>
      <c r="B3" s="143"/>
      <c r="C3" s="143"/>
      <c r="D3" s="143"/>
      <c r="E3" s="143"/>
      <c r="F3" s="143"/>
      <c r="G3" s="16" t="s">
        <v>619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25258526.420000002</v>
      </c>
    </row>
    <row r="9" spans="1:8" x14ac:dyDescent="0.2">
      <c r="A9" s="24">
        <v>1115</v>
      </c>
      <c r="B9" s="22" t="s">
        <v>199</v>
      </c>
      <c r="C9" s="26">
        <v>1862301.54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52710.239999999998</v>
      </c>
      <c r="D15" s="26">
        <v>22659.74</v>
      </c>
      <c r="E15" s="26">
        <v>0.92</v>
      </c>
      <c r="F15" s="26">
        <v>18058.38</v>
      </c>
      <c r="G15" s="26">
        <v>17017.64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4047543.58</v>
      </c>
      <c r="D20" s="26">
        <v>4047543.58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5000</v>
      </c>
      <c r="D21" s="26">
        <v>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1006844.3</v>
      </c>
      <c r="D23" s="26">
        <v>1006844.3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717586.39</v>
      </c>
      <c r="D24" s="26">
        <v>717586.39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336705.34</v>
      </c>
      <c r="D25" s="26">
        <v>336705.34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12411402.52</v>
      </c>
      <c r="D27" s="26">
        <v>12411402.52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604005787.67999995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51460547.950000003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38433753.219999999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3707196.86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497929150.86000001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12475138.789999999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85560161.049999997</v>
      </c>
      <c r="D62" s="26">
        <f t="shared" ref="D62:E62" si="0">SUM(D63:D70)</f>
        <v>8499994.4800000004</v>
      </c>
      <c r="E62" s="26">
        <f t="shared" si="0"/>
        <v>-55725004.449999996</v>
      </c>
    </row>
    <row r="63" spans="1:9" x14ac:dyDescent="0.2">
      <c r="A63" s="24">
        <v>1241</v>
      </c>
      <c r="B63" s="22" t="s">
        <v>240</v>
      </c>
      <c r="C63" s="26">
        <v>11474024.710000001</v>
      </c>
      <c r="D63" s="26">
        <v>1022842.54</v>
      </c>
      <c r="E63" s="26">
        <v>-6937927.46</v>
      </c>
    </row>
    <row r="64" spans="1:9" x14ac:dyDescent="0.2">
      <c r="A64" s="24">
        <v>1242</v>
      </c>
      <c r="B64" s="22" t="s">
        <v>241</v>
      </c>
      <c r="C64" s="26">
        <v>2418972.5099999998</v>
      </c>
      <c r="D64" s="26">
        <v>341449.79</v>
      </c>
      <c r="E64" s="26">
        <v>-1319683.9099999999</v>
      </c>
    </row>
    <row r="65" spans="1:9" x14ac:dyDescent="0.2">
      <c r="A65" s="24">
        <v>1243</v>
      </c>
      <c r="B65" s="22" t="s">
        <v>242</v>
      </c>
      <c r="C65" s="26">
        <v>122936.82</v>
      </c>
      <c r="D65" s="26">
        <v>16358.88</v>
      </c>
      <c r="E65" s="26">
        <v>-47622.49</v>
      </c>
    </row>
    <row r="66" spans="1:9" x14ac:dyDescent="0.2">
      <c r="A66" s="24">
        <v>1244</v>
      </c>
      <c r="B66" s="22" t="s">
        <v>243</v>
      </c>
      <c r="C66" s="26">
        <v>58986012.100000001</v>
      </c>
      <c r="D66" s="26">
        <v>5631634.8399999999</v>
      </c>
      <c r="E66" s="26">
        <v>-42778326.909999996</v>
      </c>
    </row>
    <row r="67" spans="1:9" x14ac:dyDescent="0.2">
      <c r="A67" s="24">
        <v>1245</v>
      </c>
      <c r="B67" s="22" t="s">
        <v>244</v>
      </c>
      <c r="C67" s="26">
        <v>1793075.22</v>
      </c>
      <c r="D67" s="26">
        <v>179307.37</v>
      </c>
      <c r="E67" s="26">
        <v>-553913.12</v>
      </c>
    </row>
    <row r="68" spans="1:9" x14ac:dyDescent="0.2">
      <c r="A68" s="24">
        <v>1246</v>
      </c>
      <c r="B68" s="22" t="s">
        <v>245</v>
      </c>
      <c r="C68" s="26">
        <v>9503145.5299999993</v>
      </c>
      <c r="D68" s="26">
        <v>927251.06</v>
      </c>
      <c r="E68" s="26">
        <v>-4087530.56</v>
      </c>
    </row>
    <row r="69" spans="1:9" x14ac:dyDescent="0.2">
      <c r="A69" s="24">
        <v>1247</v>
      </c>
      <c r="B69" s="22" t="s">
        <v>246</v>
      </c>
      <c r="C69" s="26">
        <v>283244.15999999997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978750</v>
      </c>
      <c r="D70" s="26">
        <v>381150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1599396.83</v>
      </c>
      <c r="D74" s="26">
        <f>SUM(D75:D79)</f>
        <v>158269.56</v>
      </c>
      <c r="E74" s="26">
        <f>SUM(E75:E79)</f>
        <v>888274.6</v>
      </c>
    </row>
    <row r="75" spans="1:9" x14ac:dyDescent="0.2">
      <c r="A75" s="24">
        <v>1251</v>
      </c>
      <c r="B75" s="22" t="s">
        <v>250</v>
      </c>
      <c r="C75" s="26">
        <v>1528171.53</v>
      </c>
      <c r="D75" s="26">
        <v>151147.03</v>
      </c>
      <c r="E75" s="26">
        <v>864674.48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71225.3</v>
      </c>
      <c r="D78" s="26">
        <v>7122.53</v>
      </c>
      <c r="E78" s="26">
        <v>23600.12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41621.93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41621.93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5207102.67</v>
      </c>
      <c r="D110" s="26">
        <f>SUM(D111:D119)</f>
        <v>5207102.67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1604618.48</v>
      </c>
      <c r="D111" s="26">
        <f>C111</f>
        <v>1604618.48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319135</v>
      </c>
      <c r="D112" s="26">
        <f t="shared" ref="D112:D119" si="1">C112</f>
        <v>319135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738.5</v>
      </c>
      <c r="D113" s="26">
        <f t="shared" si="1"/>
        <v>738.5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-748660.22</v>
      </c>
      <c r="D117" s="26">
        <f t="shared" si="1"/>
        <v>-748660.22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4031270.91</v>
      </c>
      <c r="D119" s="26">
        <f t="shared" si="1"/>
        <v>4031270.91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fitToHeight="0" orientation="portrait" r:id="rId1"/>
  <rowBreaks count="1" manualBreakCount="1">
    <brk id="14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21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627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620</v>
      </c>
      <c r="B2" s="140"/>
      <c r="C2" s="140"/>
      <c r="D2" s="16" t="s">
        <v>618</v>
      </c>
      <c r="E2" s="27" t="str">
        <f>'Notas a los Edos Financieros'!E2</f>
        <v>ANUAL</v>
      </c>
    </row>
    <row r="3" spans="1:5" s="18" customFormat="1" ht="18.95" customHeight="1" x14ac:dyDescent="0.25">
      <c r="A3" s="140" t="s">
        <v>628</v>
      </c>
      <c r="B3" s="140"/>
      <c r="C3" s="140"/>
      <c r="D3" s="16" t="s">
        <v>619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36985739.250000007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24078593.660000004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35139.5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21165846.420000002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1140465.3700000001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1737142.37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6031907.919999999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813052.72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5203838.0599999996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15017.14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4540908.6100000003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4540908.6100000003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2334329.06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1334236.55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5999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921400.54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6692.97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66000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382297795.25999999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382297795.25999999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124783495.23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206920846.77000001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48000323.530000001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2593129.73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365307934.04999995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176677105</v>
      </c>
      <c r="D100" s="59">
        <f>C100/$C$99</f>
        <v>0.48363883872234237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116785539.26000001</v>
      </c>
      <c r="D101" s="59">
        <f t="shared" ref="D101:D164" si="0">C101/$C$99</f>
        <v>0.31969067292147968</v>
      </c>
      <c r="E101" s="58"/>
    </row>
    <row r="102" spans="1:5" x14ac:dyDescent="0.2">
      <c r="A102" s="56">
        <v>5111</v>
      </c>
      <c r="B102" s="53" t="s">
        <v>364</v>
      </c>
      <c r="C102" s="57">
        <v>69934961.859999999</v>
      </c>
      <c r="D102" s="59">
        <f t="shared" si="0"/>
        <v>0.19144112498369104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10202223.17</v>
      </c>
      <c r="D104" s="59">
        <f t="shared" si="0"/>
        <v>2.7927734984818629E-2</v>
      </c>
      <c r="E104" s="58"/>
    </row>
    <row r="105" spans="1:5" x14ac:dyDescent="0.2">
      <c r="A105" s="56">
        <v>5114</v>
      </c>
      <c r="B105" s="53" t="s">
        <v>367</v>
      </c>
      <c r="C105" s="57">
        <v>18755570.59</v>
      </c>
      <c r="D105" s="59">
        <f t="shared" si="0"/>
        <v>5.1341810132798572E-2</v>
      </c>
      <c r="E105" s="58"/>
    </row>
    <row r="106" spans="1:5" x14ac:dyDescent="0.2">
      <c r="A106" s="56">
        <v>5115</v>
      </c>
      <c r="B106" s="53" t="s">
        <v>368</v>
      </c>
      <c r="C106" s="57">
        <v>14528972.189999999</v>
      </c>
      <c r="D106" s="59">
        <f t="shared" si="0"/>
        <v>3.9771849543271648E-2</v>
      </c>
      <c r="E106" s="58"/>
    </row>
    <row r="107" spans="1:5" x14ac:dyDescent="0.2">
      <c r="A107" s="56">
        <v>5116</v>
      </c>
      <c r="B107" s="53" t="s">
        <v>369</v>
      </c>
      <c r="C107" s="57">
        <v>3363811.45</v>
      </c>
      <c r="D107" s="59">
        <f t="shared" si="0"/>
        <v>9.2081532768997915E-3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28860936.060000002</v>
      </c>
      <c r="D108" s="59">
        <f t="shared" si="0"/>
        <v>7.9004405242536518E-2</v>
      </c>
      <c r="E108" s="58"/>
    </row>
    <row r="109" spans="1:5" x14ac:dyDescent="0.2">
      <c r="A109" s="56">
        <v>5121</v>
      </c>
      <c r="B109" s="53" t="s">
        <v>371</v>
      </c>
      <c r="C109" s="57">
        <v>1960376.39</v>
      </c>
      <c r="D109" s="59">
        <f t="shared" si="0"/>
        <v>5.3663668573146342E-3</v>
      </c>
      <c r="E109" s="58"/>
    </row>
    <row r="110" spans="1:5" x14ac:dyDescent="0.2">
      <c r="A110" s="56">
        <v>5122</v>
      </c>
      <c r="B110" s="53" t="s">
        <v>372</v>
      </c>
      <c r="C110" s="57">
        <v>618877.1</v>
      </c>
      <c r="D110" s="59">
        <f t="shared" si="0"/>
        <v>1.6941244421898973E-3</v>
      </c>
      <c r="E110" s="58"/>
    </row>
    <row r="111" spans="1:5" x14ac:dyDescent="0.2">
      <c r="A111" s="56">
        <v>5123</v>
      </c>
      <c r="B111" s="53" t="s">
        <v>373</v>
      </c>
      <c r="C111" s="57">
        <v>86443.76</v>
      </c>
      <c r="D111" s="59">
        <f t="shared" si="0"/>
        <v>2.3663258293253598E-4</v>
      </c>
      <c r="E111" s="58"/>
    </row>
    <row r="112" spans="1:5" x14ac:dyDescent="0.2">
      <c r="A112" s="56">
        <v>5124</v>
      </c>
      <c r="B112" s="53" t="s">
        <v>374</v>
      </c>
      <c r="C112" s="57">
        <v>4287882.5199999996</v>
      </c>
      <c r="D112" s="59">
        <f t="shared" si="0"/>
        <v>1.1737720756464912E-2</v>
      </c>
      <c r="E112" s="58"/>
    </row>
    <row r="113" spans="1:5" x14ac:dyDescent="0.2">
      <c r="A113" s="56">
        <v>5125</v>
      </c>
      <c r="B113" s="53" t="s">
        <v>375</v>
      </c>
      <c r="C113" s="57">
        <v>298280.08</v>
      </c>
      <c r="D113" s="59">
        <f t="shared" si="0"/>
        <v>8.1651684017126826E-4</v>
      </c>
      <c r="E113" s="58"/>
    </row>
    <row r="114" spans="1:5" x14ac:dyDescent="0.2">
      <c r="A114" s="56">
        <v>5126</v>
      </c>
      <c r="B114" s="53" t="s">
        <v>376</v>
      </c>
      <c r="C114" s="57">
        <v>15128274.630000001</v>
      </c>
      <c r="D114" s="59">
        <f t="shared" si="0"/>
        <v>4.1412389986387167E-2</v>
      </c>
      <c r="E114" s="58"/>
    </row>
    <row r="115" spans="1:5" x14ac:dyDescent="0.2">
      <c r="A115" s="56">
        <v>5127</v>
      </c>
      <c r="B115" s="53" t="s">
        <v>377</v>
      </c>
      <c r="C115" s="57">
        <v>2354189.12</v>
      </c>
      <c r="D115" s="59">
        <f t="shared" si="0"/>
        <v>6.4443963587108421E-3</v>
      </c>
      <c r="E115" s="58"/>
    </row>
    <row r="116" spans="1:5" x14ac:dyDescent="0.2">
      <c r="A116" s="56">
        <v>5128</v>
      </c>
      <c r="B116" s="53" t="s">
        <v>378</v>
      </c>
      <c r="C116" s="57">
        <v>887782.22</v>
      </c>
      <c r="D116" s="59">
        <f t="shared" si="0"/>
        <v>2.4302297794563878E-3</v>
      </c>
      <c r="E116" s="58"/>
    </row>
    <row r="117" spans="1:5" x14ac:dyDescent="0.2">
      <c r="A117" s="56">
        <v>5129</v>
      </c>
      <c r="B117" s="53" t="s">
        <v>379</v>
      </c>
      <c r="C117" s="57">
        <v>3238830.24</v>
      </c>
      <c r="D117" s="59">
        <f t="shared" si="0"/>
        <v>8.8660276389088757E-3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31030629.68</v>
      </c>
      <c r="D118" s="59">
        <f t="shared" si="0"/>
        <v>8.4943760558326156E-2</v>
      </c>
      <c r="E118" s="58"/>
    </row>
    <row r="119" spans="1:5" x14ac:dyDescent="0.2">
      <c r="A119" s="56">
        <v>5131</v>
      </c>
      <c r="B119" s="53" t="s">
        <v>381</v>
      </c>
      <c r="C119" s="57">
        <v>11153984.560000001</v>
      </c>
      <c r="D119" s="59">
        <f t="shared" si="0"/>
        <v>3.0533102405800327E-2</v>
      </c>
      <c r="E119" s="58"/>
    </row>
    <row r="120" spans="1:5" x14ac:dyDescent="0.2">
      <c r="A120" s="56">
        <v>5132</v>
      </c>
      <c r="B120" s="53" t="s">
        <v>382</v>
      </c>
      <c r="C120" s="57">
        <v>2571089.0299999998</v>
      </c>
      <c r="D120" s="59">
        <f t="shared" si="0"/>
        <v>7.0381417712326311E-3</v>
      </c>
      <c r="E120" s="58"/>
    </row>
    <row r="121" spans="1:5" x14ac:dyDescent="0.2">
      <c r="A121" s="56">
        <v>5133</v>
      </c>
      <c r="B121" s="53" t="s">
        <v>383</v>
      </c>
      <c r="C121" s="57">
        <v>7592786.3099999996</v>
      </c>
      <c r="D121" s="59">
        <f t="shared" si="0"/>
        <v>2.0784619227461863E-2</v>
      </c>
      <c r="E121" s="58"/>
    </row>
    <row r="122" spans="1:5" x14ac:dyDescent="0.2">
      <c r="A122" s="56">
        <v>5134</v>
      </c>
      <c r="B122" s="53" t="s">
        <v>384</v>
      </c>
      <c r="C122" s="57">
        <v>2234348.67</v>
      </c>
      <c r="D122" s="59">
        <f t="shared" si="0"/>
        <v>6.116343122441417E-3</v>
      </c>
      <c r="E122" s="58"/>
    </row>
    <row r="123" spans="1:5" x14ac:dyDescent="0.2">
      <c r="A123" s="56">
        <v>5135</v>
      </c>
      <c r="B123" s="53" t="s">
        <v>385</v>
      </c>
      <c r="C123" s="57">
        <v>1458106.35</v>
      </c>
      <c r="D123" s="59">
        <f t="shared" si="0"/>
        <v>3.9914445159584958E-3</v>
      </c>
      <c r="E123" s="58"/>
    </row>
    <row r="124" spans="1:5" x14ac:dyDescent="0.2">
      <c r="A124" s="56">
        <v>5136</v>
      </c>
      <c r="B124" s="53" t="s">
        <v>386</v>
      </c>
      <c r="C124" s="57">
        <v>781479.11</v>
      </c>
      <c r="D124" s="59">
        <f t="shared" si="0"/>
        <v>2.1392338823197814E-3</v>
      </c>
      <c r="E124" s="58"/>
    </row>
    <row r="125" spans="1:5" x14ac:dyDescent="0.2">
      <c r="A125" s="56">
        <v>5137</v>
      </c>
      <c r="B125" s="53" t="s">
        <v>387</v>
      </c>
      <c r="C125" s="57">
        <v>37534.339999999997</v>
      </c>
      <c r="D125" s="59">
        <f t="shared" si="0"/>
        <v>1.0274712510038899E-4</v>
      </c>
      <c r="E125" s="58"/>
    </row>
    <row r="126" spans="1:5" x14ac:dyDescent="0.2">
      <c r="A126" s="56">
        <v>5138</v>
      </c>
      <c r="B126" s="53" t="s">
        <v>388</v>
      </c>
      <c r="C126" s="57">
        <v>1868585.7</v>
      </c>
      <c r="D126" s="59">
        <f t="shared" si="0"/>
        <v>5.1150974994817536E-3</v>
      </c>
      <c r="E126" s="58"/>
    </row>
    <row r="127" spans="1:5" x14ac:dyDescent="0.2">
      <c r="A127" s="56">
        <v>5139</v>
      </c>
      <c r="B127" s="53" t="s">
        <v>389</v>
      </c>
      <c r="C127" s="57">
        <v>3332715.61</v>
      </c>
      <c r="D127" s="59">
        <f t="shared" si="0"/>
        <v>9.123031008529502E-3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66196655.909999996</v>
      </c>
      <c r="D128" s="59">
        <f t="shared" si="0"/>
        <v>0.18120782424873261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14540013</v>
      </c>
      <c r="D129" s="59">
        <f t="shared" si="0"/>
        <v>3.9802072839759069E-2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14540013</v>
      </c>
      <c r="D131" s="59">
        <f t="shared" si="0"/>
        <v>3.9802072839759069E-2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7390746.4500000002</v>
      </c>
      <c r="D135" s="59">
        <f t="shared" si="0"/>
        <v>2.0231551962373813E-2</v>
      </c>
      <c r="E135" s="58"/>
    </row>
    <row r="136" spans="1:5" x14ac:dyDescent="0.2">
      <c r="A136" s="56">
        <v>5231</v>
      </c>
      <c r="B136" s="53" t="s">
        <v>397</v>
      </c>
      <c r="C136" s="57">
        <v>7390746.4500000002</v>
      </c>
      <c r="D136" s="59">
        <f t="shared" si="0"/>
        <v>2.0231551962373813E-2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35600482.549999997</v>
      </c>
      <c r="D138" s="59">
        <f t="shared" si="0"/>
        <v>9.7453351629442936E-2</v>
      </c>
      <c r="E138" s="58"/>
    </row>
    <row r="139" spans="1:5" x14ac:dyDescent="0.2">
      <c r="A139" s="56">
        <v>5241</v>
      </c>
      <c r="B139" s="53" t="s">
        <v>399</v>
      </c>
      <c r="C139" s="57">
        <v>33348403.539999999</v>
      </c>
      <c r="D139" s="59">
        <f t="shared" si="0"/>
        <v>9.1288473180096821E-2</v>
      </c>
      <c r="E139" s="58"/>
    </row>
    <row r="140" spans="1:5" x14ac:dyDescent="0.2">
      <c r="A140" s="56">
        <v>5242</v>
      </c>
      <c r="B140" s="53" t="s">
        <v>400</v>
      </c>
      <c r="C140" s="57">
        <v>1491800</v>
      </c>
      <c r="D140" s="59">
        <f t="shared" si="0"/>
        <v>4.0836780725266603E-3</v>
      </c>
      <c r="E140" s="58"/>
    </row>
    <row r="141" spans="1:5" x14ac:dyDescent="0.2">
      <c r="A141" s="56">
        <v>5243</v>
      </c>
      <c r="B141" s="53" t="s">
        <v>401</v>
      </c>
      <c r="C141" s="57">
        <v>62826.98</v>
      </c>
      <c r="D141" s="59">
        <f t="shared" si="0"/>
        <v>1.7198361750172343E-4</v>
      </c>
      <c r="E141" s="58"/>
    </row>
    <row r="142" spans="1:5" x14ac:dyDescent="0.2">
      <c r="A142" s="56">
        <v>5244</v>
      </c>
      <c r="B142" s="53" t="s">
        <v>402</v>
      </c>
      <c r="C142" s="57">
        <v>697452.03</v>
      </c>
      <c r="D142" s="59">
        <f t="shared" si="0"/>
        <v>1.9092167593177411E-3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7872616.3600000003</v>
      </c>
      <c r="D143" s="59">
        <f t="shared" si="0"/>
        <v>2.155063064938105E-2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7872616.3600000003</v>
      </c>
      <c r="D145" s="59">
        <f t="shared" si="0"/>
        <v>2.155063064938105E-2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792797.55</v>
      </c>
      <c r="D152" s="59">
        <f t="shared" si="0"/>
        <v>2.1702171677757463E-3</v>
      </c>
      <c r="E152" s="58"/>
    </row>
    <row r="153" spans="1:5" x14ac:dyDescent="0.2">
      <c r="A153" s="56">
        <v>5281</v>
      </c>
      <c r="B153" s="53" t="s">
        <v>412</v>
      </c>
      <c r="C153" s="57">
        <v>792797.55</v>
      </c>
      <c r="D153" s="59">
        <f t="shared" si="0"/>
        <v>2.1702171677757463E-3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2241390.5099999998</v>
      </c>
      <c r="D161" s="59">
        <f t="shared" si="0"/>
        <v>6.1356195720983688E-3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2241390.5099999998</v>
      </c>
      <c r="D168" s="59">
        <f t="shared" si="1"/>
        <v>6.1356195720983688E-3</v>
      </c>
      <c r="E168" s="58"/>
    </row>
    <row r="169" spans="1:5" x14ac:dyDescent="0.2">
      <c r="A169" s="56">
        <v>5331</v>
      </c>
      <c r="B169" s="53" t="s">
        <v>425</v>
      </c>
      <c r="C169" s="57">
        <v>2241390.5099999998</v>
      </c>
      <c r="D169" s="59">
        <f t="shared" si="1"/>
        <v>6.1356195720983688E-3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12081507.630000001</v>
      </c>
      <c r="D186" s="59">
        <f t="shared" si="1"/>
        <v>3.3072119447442379E-2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12081507.630000001</v>
      </c>
      <c r="D187" s="59">
        <f t="shared" si="1"/>
        <v>3.3072119447442379E-2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1930275.08</v>
      </c>
      <c r="D190" s="59">
        <f t="shared" si="1"/>
        <v>5.2839670318679749E-3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8118844.4800000004</v>
      </c>
      <c r="D192" s="59">
        <f t="shared" si="1"/>
        <v>2.2224659590581924E-2</v>
      </c>
      <c r="E192" s="58"/>
    </row>
    <row r="193" spans="1:5" x14ac:dyDescent="0.2">
      <c r="A193" s="56">
        <v>5516</v>
      </c>
      <c r="B193" s="53" t="s">
        <v>448</v>
      </c>
      <c r="C193" s="57">
        <v>381150</v>
      </c>
      <c r="D193" s="59">
        <f t="shared" si="1"/>
        <v>1.0433663341892589E-3</v>
      </c>
      <c r="E193" s="58"/>
    </row>
    <row r="194" spans="1:5" x14ac:dyDescent="0.2">
      <c r="A194" s="56">
        <v>5517</v>
      </c>
      <c r="B194" s="53" t="s">
        <v>449</v>
      </c>
      <c r="C194" s="57">
        <v>158269.56</v>
      </c>
      <c r="D194" s="59">
        <f t="shared" si="1"/>
        <v>4.3324971961418592E-4</v>
      </c>
      <c r="E194" s="58"/>
    </row>
    <row r="195" spans="1:5" x14ac:dyDescent="0.2">
      <c r="A195" s="56">
        <v>5518</v>
      </c>
      <c r="B195" s="53" t="s">
        <v>82</v>
      </c>
      <c r="C195" s="57">
        <v>1492968.51</v>
      </c>
      <c r="D195" s="59">
        <f t="shared" si="1"/>
        <v>4.0868767711890333E-3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108111275</v>
      </c>
      <c r="D219" s="59">
        <f t="shared" si="1"/>
        <v>0.29594559800938441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108111275</v>
      </c>
      <c r="D220" s="59">
        <f t="shared" si="1"/>
        <v>0.29594559800938441</v>
      </c>
      <c r="E220" s="58"/>
    </row>
    <row r="221" spans="1:5" x14ac:dyDescent="0.2">
      <c r="A221" s="56">
        <v>5611</v>
      </c>
      <c r="B221" s="53" t="s">
        <v>469</v>
      </c>
      <c r="C221" s="57">
        <v>108111275</v>
      </c>
      <c r="D221" s="59">
        <f t="shared" si="1"/>
        <v>0.29594559800938441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627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621</v>
      </c>
      <c r="B2" s="144"/>
      <c r="C2" s="144"/>
      <c r="D2" s="16" t="s">
        <v>618</v>
      </c>
      <c r="E2" s="30" t="str">
        <f>ESF!H2</f>
        <v>ANUAL</v>
      </c>
    </row>
    <row r="3" spans="1:5" ht="18.95" customHeight="1" x14ac:dyDescent="0.2">
      <c r="A3" s="144" t="s">
        <v>628</v>
      </c>
      <c r="B3" s="144"/>
      <c r="C3" s="144"/>
      <c r="D3" s="16" t="s">
        <v>619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75620483.239999995</v>
      </c>
    </row>
    <row r="9" spans="1:5" x14ac:dyDescent="0.2">
      <c r="A9" s="35">
        <v>3120</v>
      </c>
      <c r="B9" s="31" t="s">
        <v>470</v>
      </c>
      <c r="C9" s="36">
        <v>5052682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53975736.399999999</v>
      </c>
    </row>
    <row r="15" spans="1:5" x14ac:dyDescent="0.2">
      <c r="A15" s="35">
        <v>3220</v>
      </c>
      <c r="B15" s="31" t="s">
        <v>474</v>
      </c>
      <c r="C15" s="36">
        <v>543793783.04999995</v>
      </c>
    </row>
    <row r="16" spans="1:5" x14ac:dyDescent="0.2">
      <c r="A16" s="35">
        <v>3230</v>
      </c>
      <c r="B16" s="31" t="s">
        <v>475</v>
      </c>
      <c r="C16" s="36">
        <f>SUM(C17:C20)</f>
        <v>41444.5</v>
      </c>
    </row>
    <row r="17" spans="1:3" x14ac:dyDescent="0.2">
      <c r="A17" s="35">
        <v>3231</v>
      </c>
      <c r="B17" s="31" t="s">
        <v>476</v>
      </c>
      <c r="C17" s="36">
        <v>41444.5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view="pageBreakPreview" zoomScaleNormal="100" zoomScaleSheetLayoutView="100" workbookViewId="0">
      <selection activeCell="A2" sqref="A2:C2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627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622</v>
      </c>
      <c r="B2" s="144"/>
      <c r="C2" s="144"/>
      <c r="D2" s="16" t="s">
        <v>618</v>
      </c>
      <c r="E2" s="30" t="str">
        <f>ESF!H2</f>
        <v>ANUAL</v>
      </c>
    </row>
    <row r="3" spans="1:5" s="37" customFormat="1" ht="18.95" customHeight="1" x14ac:dyDescent="0.25">
      <c r="A3" s="144" t="s">
        <v>628</v>
      </c>
      <c r="B3" s="144"/>
      <c r="C3" s="144"/>
      <c r="D3" s="16" t="s">
        <v>619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13951121.300000001</v>
      </c>
      <c r="D9" s="36">
        <v>67028185.759999998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25258526.420000002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1862301.54</v>
      </c>
      <c r="D12" s="36">
        <v>7245927.8600000003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41071949.259999998</v>
      </c>
      <c r="D15" s="36">
        <f>SUM(D8:D14)</f>
        <v>74274113.620000005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604005787.67999995</v>
      </c>
    </row>
    <row r="21" spans="1:5" x14ac:dyDescent="0.2">
      <c r="A21" s="35">
        <v>1231</v>
      </c>
      <c r="B21" s="31" t="s">
        <v>232</v>
      </c>
      <c r="C21" s="36">
        <v>51460547.950000003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38433753.219999999</v>
      </c>
    </row>
    <row r="24" spans="1:5" x14ac:dyDescent="0.2">
      <c r="A24" s="35">
        <v>1234</v>
      </c>
      <c r="B24" s="31" t="s">
        <v>235</v>
      </c>
      <c r="C24" s="36">
        <v>3707196.86</v>
      </c>
    </row>
    <row r="25" spans="1:5" x14ac:dyDescent="0.2">
      <c r="A25" s="35">
        <v>1235</v>
      </c>
      <c r="B25" s="31" t="s">
        <v>236</v>
      </c>
      <c r="C25" s="36">
        <v>497929150.86000001</v>
      </c>
    </row>
    <row r="26" spans="1:5" x14ac:dyDescent="0.2">
      <c r="A26" s="35">
        <v>1236</v>
      </c>
      <c r="B26" s="31" t="s">
        <v>237</v>
      </c>
      <c r="C26" s="36">
        <v>12475138.789999999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85560161.049999997</v>
      </c>
    </row>
    <row r="29" spans="1:5" x14ac:dyDescent="0.2">
      <c r="A29" s="35">
        <v>1241</v>
      </c>
      <c r="B29" s="31" t="s">
        <v>240</v>
      </c>
      <c r="C29" s="36">
        <v>11474024.710000001</v>
      </c>
    </row>
    <row r="30" spans="1:5" x14ac:dyDescent="0.2">
      <c r="A30" s="35">
        <v>1242</v>
      </c>
      <c r="B30" s="31" t="s">
        <v>241</v>
      </c>
      <c r="C30" s="36">
        <v>2418972.5099999998</v>
      </c>
    </row>
    <row r="31" spans="1:5" x14ac:dyDescent="0.2">
      <c r="A31" s="35">
        <v>1243</v>
      </c>
      <c r="B31" s="31" t="s">
        <v>242</v>
      </c>
      <c r="C31" s="36">
        <v>122936.82</v>
      </c>
    </row>
    <row r="32" spans="1:5" x14ac:dyDescent="0.2">
      <c r="A32" s="35">
        <v>1244</v>
      </c>
      <c r="B32" s="31" t="s">
        <v>243</v>
      </c>
      <c r="C32" s="36">
        <v>58986012.100000001</v>
      </c>
    </row>
    <row r="33" spans="1:5" x14ac:dyDescent="0.2">
      <c r="A33" s="35">
        <v>1245</v>
      </c>
      <c r="B33" s="31" t="s">
        <v>244</v>
      </c>
      <c r="C33" s="36">
        <v>1793075.22</v>
      </c>
    </row>
    <row r="34" spans="1:5" x14ac:dyDescent="0.2">
      <c r="A34" s="35">
        <v>1246</v>
      </c>
      <c r="B34" s="31" t="s">
        <v>245</v>
      </c>
      <c r="C34" s="36">
        <v>9503145.5299999993</v>
      </c>
    </row>
    <row r="35" spans="1:5" x14ac:dyDescent="0.2">
      <c r="A35" s="35">
        <v>1247</v>
      </c>
      <c r="B35" s="31" t="s">
        <v>246</v>
      </c>
      <c r="C35" s="36">
        <v>283244.15999999997</v>
      </c>
    </row>
    <row r="36" spans="1:5" x14ac:dyDescent="0.2">
      <c r="A36" s="35">
        <v>1248</v>
      </c>
      <c r="B36" s="31" t="s">
        <v>247</v>
      </c>
      <c r="C36" s="36">
        <v>978750</v>
      </c>
    </row>
    <row r="37" spans="1:5" x14ac:dyDescent="0.2">
      <c r="A37" s="35">
        <v>1250</v>
      </c>
      <c r="B37" s="31" t="s">
        <v>249</v>
      </c>
      <c r="C37" s="36">
        <f>SUM(C38:C42)</f>
        <v>1599396.83</v>
      </c>
    </row>
    <row r="38" spans="1:5" x14ac:dyDescent="0.2">
      <c r="A38" s="35">
        <v>1251</v>
      </c>
      <c r="B38" s="31" t="s">
        <v>250</v>
      </c>
      <c r="C38" s="36">
        <v>1528171.53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71225.3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1492968.51</v>
      </c>
      <c r="D46" s="36">
        <f>D47+D56+D59+D65+D67+D69</f>
        <v>12081507.630000001</v>
      </c>
    </row>
    <row r="47" spans="1:5" x14ac:dyDescent="0.2">
      <c r="A47" s="35">
        <v>5510</v>
      </c>
      <c r="B47" s="31" t="s">
        <v>442</v>
      </c>
      <c r="C47" s="36">
        <f>SUM(C48:C55)</f>
        <v>1492968.51</v>
      </c>
      <c r="D47" s="36">
        <f>SUM(D48:D55)</f>
        <v>12081507.630000001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1930275.08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8118844.4800000004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381150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158269.56</v>
      </c>
    </row>
    <row r="55" spans="1:4" x14ac:dyDescent="0.2">
      <c r="A55" s="35">
        <v>5518</v>
      </c>
      <c r="B55" s="31" t="s">
        <v>82</v>
      </c>
      <c r="C55" s="36">
        <v>1492968.51</v>
      </c>
      <c r="D55" s="36">
        <v>1492968.51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108111275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108111275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scale="72" fitToHeight="0" orientation="portrait" r:id="rId1"/>
  <rowBreaks count="1" manualBreakCount="1">
    <brk id="6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2022-02-10T21:58:43Z</cp:lastPrinted>
  <dcterms:created xsi:type="dcterms:W3CDTF">2012-12-11T20:36:24Z</dcterms:created>
  <dcterms:modified xsi:type="dcterms:W3CDTF">2022-03-08T23:06:27Z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